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825" windowHeight="11760" tabRatio="242"/>
  </bookViews>
  <sheets>
    <sheet name="ACTUACIONES" sheetId="2" r:id="rId1"/>
    <sheet name="Hoja1" sheetId="4" r:id="rId2"/>
  </sheets>
  <definedNames>
    <definedName name="_xlnm._FilterDatabase" localSheetId="0" hidden="1">ACTUACIONES!$A$1:$N$20</definedName>
    <definedName name="_xlnm.Print_Area" localSheetId="0">ACTUACIONES!$A$1:$N$22</definedName>
  </definedNames>
  <calcPr calcId="145621"/>
</workbook>
</file>

<file path=xl/calcChain.xml><?xml version="1.0" encoding="utf-8"?>
<calcChain xmlns="http://schemas.openxmlformats.org/spreadsheetml/2006/main">
  <c r="D19" i="2" l="1"/>
  <c r="D20" i="2"/>
  <c r="D18" i="2"/>
  <c r="E15" i="2"/>
  <c r="D15" i="2"/>
  <c r="C15" i="2"/>
  <c r="E17" i="2"/>
  <c r="D17" i="2"/>
  <c r="C17" i="2"/>
  <c r="E16" i="2"/>
  <c r="D16" i="2"/>
  <c r="C16" i="2"/>
  <c r="N20" i="2"/>
  <c r="H21" i="2"/>
  <c r="E14" i="2"/>
  <c r="D14" i="2"/>
  <c r="C14" i="2"/>
</calcChain>
</file>

<file path=xl/sharedStrings.xml><?xml version="1.0" encoding="utf-8"?>
<sst xmlns="http://schemas.openxmlformats.org/spreadsheetml/2006/main" count="86" uniqueCount="59">
  <si>
    <t>ACTUACIÓN MUNICIPAL</t>
  </si>
  <si>
    <t>ACTA REPLANTEO</t>
  </si>
  <si>
    <t>PLAZO EJECUCIÓN SEGÚN PROYECTO</t>
  </si>
  <si>
    <t>EMPRESA ADJUDICATARIA</t>
  </si>
  <si>
    <t>DIRECCION FACULTATIVA</t>
  </si>
  <si>
    <t>PRESUPUESTO PROYECTO</t>
  </si>
  <si>
    <t>APROBACION PROYECTO</t>
  </si>
  <si>
    <t>HONORARIOS</t>
  </si>
  <si>
    <t>REDACCION</t>
  </si>
  <si>
    <t>DIRECCION</t>
  </si>
  <si>
    <t>FECHA FIN OBRA</t>
  </si>
  <si>
    <t>PRESUPUESTO ADJUD. (iva incl)</t>
  </si>
  <si>
    <t>PROC. ADJUDICACION</t>
  </si>
  <si>
    <t>ESTUDIOS GEOTECNICOS</t>
  </si>
  <si>
    <t>COORDINACION SEG. SALUD</t>
  </si>
  <si>
    <t>ACTUACIONES MUNICIPALES 2014</t>
  </si>
  <si>
    <t>REPARACIÓN Y SUSTITUCIÓN DE ELEMENTOS DETERIORADOS EN EDIFICIO MUNICIPAL SITO EN PARQUE JH</t>
  </si>
  <si>
    <t>D. IGNACIO PALACIOS Y D. FERNANDO VELILLA</t>
  </si>
  <si>
    <t>Contrato menor</t>
  </si>
  <si>
    <t>1 mes</t>
  </si>
  <si>
    <t>ARQUITECTURA Y ENERGIA S.A. (ARENSA)</t>
  </si>
  <si>
    <t>ASFALTADO 6ª FASE</t>
  </si>
  <si>
    <t>LABAMA INGENIERIA S.L.</t>
  </si>
  <si>
    <t>Procedimiento Negociado</t>
  </si>
  <si>
    <t>TRABAJOS BITUMINOSOS S.L.U. (TRABIT)</t>
  </si>
  <si>
    <t>ACONDICIONAMIENTO JARDIN BIBLIOTECA "JOSE DE VICENTE MUÑOZ"</t>
  </si>
  <si>
    <t>D. IGNACIO RODRIGUEZ URGEL</t>
  </si>
  <si>
    <t>TEODORO DEL BARRIO S.A. (TEBASA)</t>
  </si>
  <si>
    <t>/cmf-jmt</t>
  </si>
  <si>
    <t>ACONDICIONAMIENTO INTERIOR CASA PARQUE "JH"</t>
  </si>
  <si>
    <t>REPARACION DE CALZADAS EN VARIAS CALLES</t>
  </si>
  <si>
    <t>REPARACION ADECUACION E INSTALACION DE ELEMENTOS DE AUSCULTACION EN LA PRESA DE LOS PEÑASCALES</t>
  </si>
  <si>
    <t>INGENIERIA CIVIL INTERNACIONAL S.A.</t>
  </si>
  <si>
    <t>ACONDICIONAMIENTO ZONA DE RECREO PARQUE PRADOGRANDE</t>
  </si>
  <si>
    <t>BAT SPAIN ARQUITECTURA S.L.</t>
  </si>
  <si>
    <t>AMPLIACION COMEDOR COLEGIO LOS ANGELES</t>
  </si>
  <si>
    <t>ACONDICIONAMIENTO DEL ENTORNO DE LA PARADA DEL AUTOBUS EN LA AVDA. CONDE DE LAS ALMENAS</t>
  </si>
  <si>
    <t>FUENCO, SAU</t>
  </si>
  <si>
    <t xml:space="preserve">ARQUITECTURA Y ENERGIA, S.A. (ARENSA) </t>
  </si>
  <si>
    <t>ASFALTADO 7ª FASE</t>
  </si>
  <si>
    <t xml:space="preserve"> REPARACIÓN DE CALZADAS EN VARIAS CALLES PEÑASCALES</t>
  </si>
  <si>
    <t>LABAMA INGENIERÍA, S.A.</t>
  </si>
  <si>
    <t>ACONDICIONAMIENTO CALLE MANUEL PARDO</t>
  </si>
  <si>
    <t>ACONDICIONAMIENTO CALLE JOSÉ SÁNCHEZ RUBIO</t>
  </si>
  <si>
    <t>ACONDICIONAMIENTO CALLE JAVIER Gª DE LEANIZ</t>
  </si>
  <si>
    <t>URBINGES AMBIENTAL, S.L.</t>
  </si>
  <si>
    <t>GEA 21</t>
  </si>
  <si>
    <t>PROBISA VIAS Y OBRAS, S.A.</t>
  </si>
  <si>
    <t>URBANIZADORA CONSTRUCTORA ICE, S.A.</t>
  </si>
  <si>
    <t>LICUAS, S.A.</t>
  </si>
  <si>
    <t>Proced. Negociado</t>
  </si>
  <si>
    <t>GYOCIVIL, S.A.</t>
  </si>
  <si>
    <t>REFORMA DEL PABELLÓN PEQUEÑO DEL POLIDEPORTIVO MUNICIPAL DE TORRELODONES PARA NUEVO GIMNASIO</t>
  </si>
  <si>
    <t>D. CARLOS DÍAZ-MERRY Y D. FERNANDO ACUÑA</t>
  </si>
  <si>
    <t>ASFALTADO 8ª FASE</t>
  </si>
  <si>
    <t>REPARACIÓN  PARCIAL DE CALZADAS EN LA AVDA. DE TORRELODONES Y CTRA. DE GALAPAGAR</t>
  </si>
  <si>
    <t>TRABAJOS BITUMINOSOS, SLU</t>
  </si>
  <si>
    <t>ACONDICIONAMIENTO DEL ENCUENTRO ENTRE LA C/ CARNICERÍA Y LA C/ JUAN VAN HALEN</t>
  </si>
  <si>
    <t>LICUAS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</si>
</sst>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3" formatCode="[$-C0A]d\-mmm\-yy;@"/>
    <numFmt numFmtId="175" formatCode="#,##0.00\ &quot;€&quot;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5" fontId="2" fillId="0" borderId="2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5" fontId="2" fillId="0" borderId="2" xfId="0" applyNumberFormat="1" applyFont="1" applyBorder="1" applyAlignment="1">
      <alignment horizontal="center" vertical="center" wrapText="1"/>
    </xf>
    <xf numFmtId="175" fontId="2" fillId="0" borderId="3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5" fontId="11" fillId="0" borderId="2" xfId="0" applyNumberFormat="1" applyFont="1" applyBorder="1" applyAlignment="1">
      <alignment horizontal="center" vertical="center" wrapText="1"/>
    </xf>
    <xf numFmtId="44" fontId="2" fillId="0" borderId="5" xfId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5" fontId="2" fillId="0" borderId="3" xfId="0" applyNumberFormat="1" applyFont="1" applyBorder="1" applyAlignment="1">
      <alignment horizontal="center" vertical="center"/>
    </xf>
    <xf numFmtId="175" fontId="2" fillId="0" borderId="6" xfId="0" applyNumberFormat="1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60" zoomScaleNormal="60" zoomScaleSheetLayoutView="50" workbookViewId="0">
      <selection activeCell="A13" sqref="A13"/>
    </sheetView>
  </sheetViews>
  <sheetFormatPr baseColWidth="10" defaultRowHeight="55.5" customHeight="1" x14ac:dyDescent="0.2"/>
  <cols>
    <col min="1" max="1" width="140.28515625" customWidth="1"/>
    <col min="2" max="2" width="46.28515625" bestFit="1" customWidth="1"/>
    <col min="3" max="3" width="19.140625" customWidth="1"/>
    <col min="4" max="4" width="17.140625" customWidth="1"/>
    <col min="5" max="5" width="21.42578125" customWidth="1"/>
    <col min="6" max="6" width="17.140625" customWidth="1"/>
    <col min="7" max="7" width="19.140625" customWidth="1"/>
    <col min="8" max="8" width="21" customWidth="1"/>
    <col min="9" max="9" width="15" customWidth="1"/>
    <col min="10" max="10" width="15.5703125" customWidth="1"/>
    <col min="11" max="11" width="13.140625" customWidth="1"/>
    <col min="12" max="12" width="16" customWidth="1"/>
    <col min="13" max="13" width="44.28515625" customWidth="1"/>
    <col min="14" max="14" width="25.42578125" customWidth="1"/>
    <col min="18" max="18" width="12.140625" customWidth="1"/>
    <col min="19" max="20" width="12.5703125" customWidth="1"/>
  </cols>
  <sheetData>
    <row r="1" spans="1:20" s="7" customFormat="1" ht="18.75" customHeight="1" thickBot="1" x14ac:dyDescent="0.25">
      <c r="A1" s="7" t="s">
        <v>28</v>
      </c>
    </row>
    <row r="2" spans="1:20" s="29" customFormat="1" ht="55.5" customHeight="1" thickTop="1" thickBot="1" x14ac:dyDescent="0.25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20" s="29" customFormat="1" ht="58.5" customHeight="1" thickTop="1" thickBot="1" x14ac:dyDescent="0.25">
      <c r="A3" s="27" t="s">
        <v>0</v>
      </c>
      <c r="B3" s="6" t="s">
        <v>4</v>
      </c>
      <c r="C3" s="39" t="s">
        <v>7</v>
      </c>
      <c r="D3" s="40"/>
      <c r="E3" s="41"/>
      <c r="F3" s="4" t="s">
        <v>13</v>
      </c>
      <c r="G3" s="4" t="s">
        <v>6</v>
      </c>
      <c r="H3" s="4" t="s">
        <v>5</v>
      </c>
      <c r="I3" s="6" t="s">
        <v>12</v>
      </c>
      <c r="J3" s="5" t="s">
        <v>1</v>
      </c>
      <c r="K3" s="5" t="s">
        <v>2</v>
      </c>
      <c r="L3" s="5" t="s">
        <v>10</v>
      </c>
      <c r="M3" s="5" t="s">
        <v>3</v>
      </c>
      <c r="N3" s="23" t="s">
        <v>11</v>
      </c>
    </row>
    <row r="4" spans="1:20" s="30" customFormat="1" ht="28.5" customHeight="1" thickBot="1" x14ac:dyDescent="0.25">
      <c r="A4" s="28"/>
      <c r="B4" s="16"/>
      <c r="C4" s="17" t="s">
        <v>8</v>
      </c>
      <c r="D4" s="17" t="s">
        <v>9</v>
      </c>
      <c r="E4" s="17" t="s">
        <v>14</v>
      </c>
      <c r="F4" s="17"/>
      <c r="G4" s="17"/>
      <c r="H4" s="17"/>
      <c r="I4" s="17"/>
      <c r="J4" s="18"/>
      <c r="K4" s="18"/>
      <c r="L4" s="18"/>
      <c r="M4" s="18"/>
      <c r="N4" s="24"/>
    </row>
    <row r="5" spans="1:20" s="31" customFormat="1" ht="81" customHeight="1" thickTop="1" thickBot="1" x14ac:dyDescent="0.25">
      <c r="A5" s="35" t="s">
        <v>16</v>
      </c>
      <c r="B5" s="21" t="s">
        <v>17</v>
      </c>
      <c r="C5" s="8">
        <v>3316.53</v>
      </c>
      <c r="D5" s="8"/>
      <c r="E5" s="26">
        <v>978.85</v>
      </c>
      <c r="F5" s="26"/>
      <c r="G5" s="9">
        <v>41705</v>
      </c>
      <c r="H5" s="8">
        <v>44632.05</v>
      </c>
      <c r="I5" s="33" t="s">
        <v>18</v>
      </c>
      <c r="J5" s="10">
        <v>41750</v>
      </c>
      <c r="K5" s="11" t="s">
        <v>19</v>
      </c>
      <c r="L5" s="15">
        <v>41780</v>
      </c>
      <c r="M5" s="12" t="s">
        <v>20</v>
      </c>
      <c r="N5" s="34">
        <v>38895.53</v>
      </c>
      <c r="R5" s="32"/>
      <c r="S5" s="32"/>
      <c r="T5" s="32"/>
    </row>
    <row r="6" spans="1:20" s="31" customFormat="1" ht="81" customHeight="1" thickTop="1" thickBot="1" x14ac:dyDescent="0.25">
      <c r="A6" s="35" t="s">
        <v>21</v>
      </c>
      <c r="B6" s="21" t="s">
        <v>22</v>
      </c>
      <c r="C6" s="8">
        <v>3872</v>
      </c>
      <c r="D6" s="8">
        <v>2420</v>
      </c>
      <c r="E6" s="26">
        <v>605</v>
      </c>
      <c r="F6" s="26"/>
      <c r="G6" s="9">
        <v>41745</v>
      </c>
      <c r="H6" s="8">
        <v>149997.71</v>
      </c>
      <c r="I6" s="33" t="s">
        <v>23</v>
      </c>
      <c r="J6" s="10">
        <v>41820</v>
      </c>
      <c r="K6" s="13" t="s">
        <v>19</v>
      </c>
      <c r="L6" s="19">
        <v>41850</v>
      </c>
      <c r="M6" s="12" t="s">
        <v>24</v>
      </c>
      <c r="N6" s="34">
        <v>85910</v>
      </c>
    </row>
    <row r="7" spans="1:20" s="31" customFormat="1" ht="81" customHeight="1" thickTop="1" thickBot="1" x14ac:dyDescent="0.25">
      <c r="A7" s="35" t="s">
        <v>25</v>
      </c>
      <c r="B7" s="21" t="s">
        <v>26</v>
      </c>
      <c r="C7" s="8">
        <v>3630</v>
      </c>
      <c r="D7" s="42">
        <v>1815</v>
      </c>
      <c r="E7" s="43"/>
      <c r="F7" s="26"/>
      <c r="G7" s="9">
        <v>41785</v>
      </c>
      <c r="H7" s="8">
        <v>19997.259999999998</v>
      </c>
      <c r="I7" s="33" t="s">
        <v>18</v>
      </c>
      <c r="J7" s="10">
        <v>41834</v>
      </c>
      <c r="K7" s="14" t="s">
        <v>19</v>
      </c>
      <c r="L7" s="10">
        <v>41865</v>
      </c>
      <c r="M7" s="12" t="s">
        <v>27</v>
      </c>
      <c r="N7" s="34">
        <v>19997.259999999998</v>
      </c>
    </row>
    <row r="8" spans="1:20" s="31" customFormat="1" ht="81" customHeight="1" thickTop="1" thickBot="1" x14ac:dyDescent="0.25">
      <c r="A8" s="35" t="s">
        <v>30</v>
      </c>
      <c r="B8" s="22" t="s">
        <v>22</v>
      </c>
      <c r="C8" s="8">
        <v>1161.5999999999999</v>
      </c>
      <c r="D8" s="8">
        <v>726</v>
      </c>
      <c r="E8" s="26">
        <v>181.5</v>
      </c>
      <c r="F8" s="26"/>
      <c r="G8" s="10">
        <v>41821</v>
      </c>
      <c r="H8" s="8">
        <v>60499.83</v>
      </c>
      <c r="I8" s="33" t="s">
        <v>18</v>
      </c>
      <c r="J8" s="10"/>
      <c r="K8" s="14"/>
      <c r="L8" s="10"/>
      <c r="M8" s="12" t="s">
        <v>24</v>
      </c>
      <c r="N8" s="20">
        <v>60499.83</v>
      </c>
    </row>
    <row r="9" spans="1:20" s="31" customFormat="1" ht="81" customHeight="1" thickTop="1" thickBot="1" x14ac:dyDescent="0.25">
      <c r="A9" s="35" t="s">
        <v>29</v>
      </c>
      <c r="B9" s="22"/>
      <c r="C9" s="8"/>
      <c r="D9" s="8"/>
      <c r="E9" s="26"/>
      <c r="F9" s="26"/>
      <c r="G9" s="10"/>
      <c r="H9" s="8">
        <v>21500</v>
      </c>
      <c r="I9" s="33" t="s">
        <v>18</v>
      </c>
      <c r="J9" s="10"/>
      <c r="K9" s="14"/>
      <c r="L9" s="10"/>
      <c r="M9" s="12" t="s">
        <v>20</v>
      </c>
      <c r="N9" s="20">
        <v>21500</v>
      </c>
    </row>
    <row r="10" spans="1:20" s="31" customFormat="1" ht="81" customHeight="1" thickTop="1" thickBot="1" x14ac:dyDescent="0.25">
      <c r="A10" s="35" t="s">
        <v>31</v>
      </c>
      <c r="B10" s="21" t="s">
        <v>32</v>
      </c>
      <c r="C10" s="8">
        <v>12337.16</v>
      </c>
      <c r="D10" s="8"/>
      <c r="E10" s="26"/>
      <c r="F10" s="26"/>
      <c r="G10" s="10"/>
      <c r="H10" s="8"/>
      <c r="I10" s="33"/>
      <c r="J10" s="10"/>
      <c r="K10" s="14"/>
      <c r="L10" s="10"/>
      <c r="M10" s="12"/>
      <c r="N10" s="20"/>
    </row>
    <row r="11" spans="1:20" s="31" customFormat="1" ht="81" customHeight="1" thickTop="1" thickBot="1" x14ac:dyDescent="0.25">
      <c r="A11" s="35" t="s">
        <v>33</v>
      </c>
      <c r="B11" s="22" t="s">
        <v>34</v>
      </c>
      <c r="C11" s="8">
        <v>4840</v>
      </c>
      <c r="D11" s="8"/>
      <c r="E11" s="26"/>
      <c r="F11" s="26"/>
      <c r="G11" s="10">
        <v>41842</v>
      </c>
      <c r="H11" s="8">
        <v>55152.85</v>
      </c>
      <c r="I11" s="33" t="s">
        <v>18</v>
      </c>
      <c r="J11" s="10">
        <v>41890</v>
      </c>
      <c r="K11" s="14"/>
      <c r="L11" s="10">
        <v>41940</v>
      </c>
      <c r="M11" s="12" t="s">
        <v>37</v>
      </c>
      <c r="N11" s="20">
        <v>45469.71</v>
      </c>
    </row>
    <row r="12" spans="1:20" s="31" customFormat="1" ht="81" customHeight="1" thickTop="1" thickBot="1" x14ac:dyDescent="0.25">
      <c r="A12" s="35" t="s">
        <v>35</v>
      </c>
      <c r="B12" s="22" t="s">
        <v>26</v>
      </c>
      <c r="C12" s="8">
        <v>4786.5200000000004</v>
      </c>
      <c r="D12" s="8"/>
      <c r="E12" s="26"/>
      <c r="F12" s="26"/>
      <c r="G12" s="10">
        <v>41859</v>
      </c>
      <c r="H12" s="8">
        <v>49964.53</v>
      </c>
      <c r="I12" s="33" t="s">
        <v>18</v>
      </c>
      <c r="J12" s="10"/>
      <c r="K12" s="14"/>
      <c r="L12" s="10"/>
      <c r="M12" s="12" t="s">
        <v>38</v>
      </c>
      <c r="N12" s="20">
        <v>49964.53</v>
      </c>
    </row>
    <row r="13" spans="1:20" s="31" customFormat="1" ht="81" customHeight="1" thickTop="1" thickBot="1" x14ac:dyDescent="0.25">
      <c r="A13" s="35" t="s">
        <v>36</v>
      </c>
      <c r="B13" s="22" t="s">
        <v>34</v>
      </c>
      <c r="C13" s="8">
        <v>1391.5</v>
      </c>
      <c r="D13" s="8"/>
      <c r="E13" s="26"/>
      <c r="F13" s="26"/>
      <c r="G13" s="10"/>
      <c r="H13" s="8"/>
      <c r="I13" s="33"/>
      <c r="J13" s="10"/>
      <c r="K13" s="14"/>
      <c r="L13" s="10"/>
      <c r="M13" s="12"/>
      <c r="N13" s="20"/>
    </row>
    <row r="14" spans="1:20" s="29" customFormat="1" ht="63.75" customHeight="1" thickTop="1" thickBot="1" x14ac:dyDescent="0.25">
      <c r="A14" s="35" t="s">
        <v>39</v>
      </c>
      <c r="B14" s="22" t="s">
        <v>41</v>
      </c>
      <c r="C14" s="8">
        <f>4000*1.21</f>
        <v>4840</v>
      </c>
      <c r="D14" s="8">
        <f>2500*1.21</f>
        <v>3025</v>
      </c>
      <c r="E14" s="26">
        <f>625*1.21</f>
        <v>756.25</v>
      </c>
      <c r="F14" s="26"/>
      <c r="G14" s="10">
        <v>41842</v>
      </c>
      <c r="H14" s="8">
        <v>134998.32999999999</v>
      </c>
      <c r="I14" s="25" t="s">
        <v>50</v>
      </c>
      <c r="J14" s="10">
        <v>41884</v>
      </c>
      <c r="K14" s="13"/>
      <c r="L14" s="10">
        <v>41915</v>
      </c>
      <c r="M14" s="12" t="s">
        <v>47</v>
      </c>
      <c r="N14" s="20">
        <v>92405.28</v>
      </c>
    </row>
    <row r="15" spans="1:20" s="29" customFormat="1" ht="63.75" customHeight="1" thickTop="1" thickBot="1" x14ac:dyDescent="0.25">
      <c r="A15" s="35" t="s">
        <v>40</v>
      </c>
      <c r="B15" s="22" t="s">
        <v>41</v>
      </c>
      <c r="C15" s="8">
        <f>1280*1.21</f>
        <v>1548.8</v>
      </c>
      <c r="D15" s="8">
        <f>800*1.21</f>
        <v>968</v>
      </c>
      <c r="E15" s="26">
        <f>200*1.21</f>
        <v>242</v>
      </c>
      <c r="F15" s="26"/>
      <c r="G15" s="10">
        <v>41871</v>
      </c>
      <c r="H15" s="8">
        <v>42591.49</v>
      </c>
      <c r="I15" s="25" t="s">
        <v>18</v>
      </c>
      <c r="J15" s="10"/>
      <c r="K15" s="13"/>
      <c r="L15" s="10"/>
      <c r="M15" s="12" t="s">
        <v>47</v>
      </c>
      <c r="N15" s="20">
        <v>42591.49</v>
      </c>
    </row>
    <row r="16" spans="1:20" s="29" customFormat="1" ht="63.75" customHeight="1" thickTop="1" thickBot="1" x14ac:dyDescent="0.25">
      <c r="A16" s="35" t="s">
        <v>54</v>
      </c>
      <c r="B16" s="22" t="s">
        <v>41</v>
      </c>
      <c r="C16" s="8">
        <f>2800*1.21</f>
        <v>3388</v>
      </c>
      <c r="D16" s="8">
        <f>1700*1.21</f>
        <v>2057</v>
      </c>
      <c r="E16" s="26">
        <f>450*1.21</f>
        <v>544.5</v>
      </c>
      <c r="F16" s="26"/>
      <c r="G16" s="10">
        <v>41905</v>
      </c>
      <c r="H16" s="8">
        <v>89644.59</v>
      </c>
      <c r="I16" s="25" t="s">
        <v>50</v>
      </c>
      <c r="J16" s="10">
        <v>41960</v>
      </c>
      <c r="K16" s="13"/>
      <c r="L16" s="10"/>
      <c r="M16" s="12" t="s">
        <v>56</v>
      </c>
      <c r="N16" s="20">
        <v>63915.83</v>
      </c>
    </row>
    <row r="17" spans="1:14" s="29" customFormat="1" ht="63.75" customHeight="1" thickTop="1" thickBot="1" x14ac:dyDescent="0.25">
      <c r="A17" s="35" t="s">
        <v>55</v>
      </c>
      <c r="B17" s="22" t="s">
        <v>41</v>
      </c>
      <c r="C17" s="8">
        <f>950*1.21</f>
        <v>1149.5</v>
      </c>
      <c r="D17" s="8">
        <f>600*1.21</f>
        <v>726</v>
      </c>
      <c r="E17" s="26">
        <f>150*1.21</f>
        <v>181.5</v>
      </c>
      <c r="F17" s="26"/>
      <c r="G17" s="10">
        <v>41949</v>
      </c>
      <c r="H17" s="8">
        <v>25728.7</v>
      </c>
      <c r="I17" s="25" t="s">
        <v>18</v>
      </c>
      <c r="J17" s="10">
        <v>41960</v>
      </c>
      <c r="K17" s="13"/>
      <c r="L17" s="10"/>
      <c r="M17" s="12" t="s">
        <v>56</v>
      </c>
      <c r="N17" s="20">
        <v>25728.7</v>
      </c>
    </row>
    <row r="18" spans="1:14" s="29" customFormat="1" ht="63.75" customHeight="1" thickTop="1" thickBot="1" x14ac:dyDescent="0.25">
      <c r="A18" s="35" t="s">
        <v>42</v>
      </c>
      <c r="B18" s="22" t="s">
        <v>45</v>
      </c>
      <c r="C18" s="8">
        <v>3867.5</v>
      </c>
      <c r="D18" s="8">
        <f>5525-3867.5</f>
        <v>1657.5</v>
      </c>
      <c r="E18" s="26"/>
      <c r="F18" s="26"/>
      <c r="G18" s="10">
        <v>41928</v>
      </c>
      <c r="H18" s="8">
        <v>59475</v>
      </c>
      <c r="I18" s="25" t="s">
        <v>18</v>
      </c>
      <c r="J18" s="10">
        <v>41967</v>
      </c>
      <c r="K18" s="13"/>
      <c r="L18" s="10"/>
      <c r="M18" s="12" t="s">
        <v>48</v>
      </c>
      <c r="N18" s="20">
        <v>53527.5</v>
      </c>
    </row>
    <row r="19" spans="1:14" s="29" customFormat="1" ht="63.75" customHeight="1" thickTop="1" thickBot="1" x14ac:dyDescent="0.25">
      <c r="A19" s="35" t="s">
        <v>43</v>
      </c>
      <c r="B19" s="22" t="s">
        <v>46</v>
      </c>
      <c r="C19" s="8">
        <v>3570</v>
      </c>
      <c r="D19" s="8">
        <f>5100-3570</f>
        <v>1530</v>
      </c>
      <c r="E19" s="26"/>
      <c r="F19" s="26"/>
      <c r="G19" s="10">
        <v>41929</v>
      </c>
      <c r="H19" s="8">
        <v>54900</v>
      </c>
      <c r="I19" s="25" t="s">
        <v>18</v>
      </c>
      <c r="J19" s="10">
        <v>41961</v>
      </c>
      <c r="K19" s="13"/>
      <c r="L19" s="10"/>
      <c r="M19" s="12" t="s">
        <v>49</v>
      </c>
      <c r="N19" s="20">
        <v>50508</v>
      </c>
    </row>
    <row r="20" spans="1:14" s="29" customFormat="1" ht="63.75" customHeight="1" thickTop="1" thickBot="1" x14ac:dyDescent="0.25">
      <c r="A20" s="35" t="s">
        <v>44</v>
      </c>
      <c r="B20" s="22" t="s">
        <v>34</v>
      </c>
      <c r="C20" s="8">
        <v>6247.5</v>
      </c>
      <c r="D20" s="8">
        <f>8924.99-6247.5</f>
        <v>2677.49</v>
      </c>
      <c r="E20" s="26"/>
      <c r="F20" s="26"/>
      <c r="G20" s="10">
        <v>41933</v>
      </c>
      <c r="H20" s="8">
        <v>96074.99</v>
      </c>
      <c r="I20" s="33" t="s">
        <v>50</v>
      </c>
      <c r="J20" s="10"/>
      <c r="K20" s="13"/>
      <c r="L20" s="10"/>
      <c r="M20" s="12" t="s">
        <v>51</v>
      </c>
      <c r="N20" s="20">
        <f>58701.02*1.21</f>
        <v>71028.234199999992</v>
      </c>
    </row>
    <row r="21" spans="1:14" s="29" customFormat="1" ht="63.75" customHeight="1" thickTop="1" thickBot="1" x14ac:dyDescent="0.25">
      <c r="A21" s="35" t="s">
        <v>52</v>
      </c>
      <c r="B21" s="21" t="s">
        <v>53</v>
      </c>
      <c r="C21" s="8">
        <v>10781</v>
      </c>
      <c r="D21" s="8">
        <v>4619.78</v>
      </c>
      <c r="E21" s="26"/>
      <c r="F21" s="26"/>
      <c r="G21" s="10">
        <v>41905</v>
      </c>
      <c r="H21" s="8">
        <f>197982.93*1.21</f>
        <v>239559.34529999999</v>
      </c>
      <c r="I21" s="25" t="s">
        <v>50</v>
      </c>
      <c r="J21" s="10"/>
      <c r="K21" s="13"/>
      <c r="L21" s="10"/>
      <c r="M21" s="12" t="s">
        <v>51</v>
      </c>
      <c r="N21" s="20">
        <v>157079.07</v>
      </c>
    </row>
    <row r="22" spans="1:14" s="29" customFormat="1" ht="63.75" customHeight="1" thickTop="1" thickBot="1" x14ac:dyDescent="0.25">
      <c r="A22" s="35" t="s">
        <v>57</v>
      </c>
      <c r="B22" s="22" t="s">
        <v>46</v>
      </c>
      <c r="C22" s="8"/>
      <c r="D22" s="8"/>
      <c r="E22" s="26"/>
      <c r="F22" s="26"/>
      <c r="G22" s="10"/>
      <c r="H22" s="8"/>
      <c r="I22" s="25"/>
      <c r="J22" s="10"/>
      <c r="K22" s="13"/>
      <c r="L22" s="10"/>
      <c r="M22" s="12" t="s">
        <v>58</v>
      </c>
      <c r="N22" s="20">
        <v>4743.13</v>
      </c>
    </row>
    <row r="23" spans="1:14" ht="55.5" customHeight="1" thickTop="1" x14ac:dyDescent="0.2">
      <c r="A23" s="2"/>
    </row>
    <row r="24" spans="1:14" ht="55.5" customHeight="1" x14ac:dyDescent="0.2">
      <c r="A24" s="2"/>
    </row>
    <row r="25" spans="1:14" ht="55.5" customHeight="1" x14ac:dyDescent="0.2">
      <c r="A25" s="2"/>
    </row>
    <row r="26" spans="1:14" ht="55.5" customHeight="1" x14ac:dyDescent="0.2">
      <c r="A26" s="1"/>
    </row>
    <row r="28" spans="1:14" ht="55.5" customHeight="1" x14ac:dyDescent="0.2">
      <c r="A28" s="2"/>
    </row>
    <row r="29" spans="1:14" ht="55.5" customHeight="1" x14ac:dyDescent="0.2">
      <c r="A29" s="2"/>
    </row>
    <row r="30" spans="1:14" ht="55.5" customHeight="1" x14ac:dyDescent="0.2">
      <c r="A30" s="2"/>
    </row>
    <row r="31" spans="1:14" ht="55.5" customHeight="1" x14ac:dyDescent="0.2">
      <c r="A31" s="2"/>
    </row>
    <row r="32" spans="1:14" ht="55.5" customHeight="1" x14ac:dyDescent="0.2">
      <c r="A32" s="2"/>
    </row>
    <row r="33" spans="1:1" ht="55.5" customHeight="1" x14ac:dyDescent="0.2">
      <c r="A33" s="2"/>
    </row>
    <row r="34" spans="1:1" ht="55.5" customHeight="1" x14ac:dyDescent="0.2">
      <c r="A34" s="1"/>
    </row>
    <row r="36" spans="1:1" ht="55.5" customHeight="1" x14ac:dyDescent="0.2">
      <c r="A36" s="2"/>
    </row>
    <row r="37" spans="1:1" ht="55.5" customHeight="1" x14ac:dyDescent="0.2">
      <c r="A37" s="2"/>
    </row>
    <row r="38" spans="1:1" ht="55.5" customHeight="1" x14ac:dyDescent="0.2">
      <c r="A38" s="2"/>
    </row>
    <row r="39" spans="1:1" ht="55.5" customHeight="1" x14ac:dyDescent="0.2">
      <c r="A39" s="2"/>
    </row>
    <row r="40" spans="1:1" ht="55.5" customHeight="1" x14ac:dyDescent="0.2">
      <c r="A40" s="2"/>
    </row>
    <row r="41" spans="1:1" ht="55.5" customHeight="1" x14ac:dyDescent="0.2">
      <c r="A41" s="2"/>
    </row>
    <row r="42" spans="1:1" ht="55.5" customHeight="1" x14ac:dyDescent="0.2">
      <c r="A42" s="3"/>
    </row>
  </sheetData>
  <mergeCells count="3">
    <mergeCell ref="A2:N2"/>
    <mergeCell ref="C3:E3"/>
    <mergeCell ref="D7:E7"/>
  </mergeCells>
  <phoneticPr fontId="4" type="noConversion"/>
  <pageMargins left="0.94" right="0.19685039370078741" top="0.79" bottom="0.23622047244094491" header="0.59055118110236227" footer="0"/>
  <pageSetup paperSize="8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:E1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ACTUACIONES</vt:lpstr>
      <vt:lpstr>Hoja1</vt:lpstr>
      <vt:lpstr>ACTUACIONES!Área_de_impresión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Alberto De la Torre</cp:lastModifiedBy>
  <cp:lastPrinted>2014-12-23T12:54:45Z</cp:lastPrinted>
  <dcterms:created xsi:type="dcterms:W3CDTF">2009-03-03T10:53:49Z</dcterms:created>
  <dcterms:modified xsi:type="dcterms:W3CDTF">2018-10-10T19:44:23Z</dcterms:modified>
</cp:coreProperties>
</file>