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11760" tabRatio="36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9" i="1" l="1"/>
  <c r="C23" i="1" l="1"/>
  <c r="H17" i="1"/>
  <c r="H16" i="1"/>
  <c r="C16" i="1"/>
  <c r="D13" i="1"/>
</calcChain>
</file>

<file path=xl/sharedStrings.xml><?xml version="1.0" encoding="utf-8"?>
<sst xmlns="http://schemas.openxmlformats.org/spreadsheetml/2006/main" count="115" uniqueCount="84">
  <si>
    <t>/</t>
  </si>
  <si>
    <t>ACTUACIÓN MUNICIPAL</t>
  </si>
  <si>
    <t>DIRECCION FACULTATIVA</t>
  </si>
  <si>
    <t>HONORARIOS</t>
  </si>
  <si>
    <t>ESTUDIOS GEOTECNICOS</t>
  </si>
  <si>
    <t>APROBACION PROYECTO</t>
  </si>
  <si>
    <t>PRESUPUESTO PROYECTO</t>
  </si>
  <si>
    <t>PROC. ADJUDICACION</t>
  </si>
  <si>
    <t>ACTA REPLANTEO</t>
  </si>
  <si>
    <t>PLAZO EJECUCIÓN SEGÚN PROYECTO</t>
  </si>
  <si>
    <t>FECHA FIN OBRA</t>
  </si>
  <si>
    <t>EMPRESA ADJUDICATARIA</t>
  </si>
  <si>
    <t>PRESUPUESTO ADJUD. (iva incl)</t>
  </si>
  <si>
    <t>REDACCION</t>
  </si>
  <si>
    <t>DIRECCION</t>
  </si>
  <si>
    <t>COORDINACION SEG. SALUD</t>
  </si>
  <si>
    <t>REMODELACIÓN DEL EJE FORMADO POR LA C/ MAR ROJO Y EL TRAMO DE LA C/ JOSÉ SÁNCHEZ RUBIO, ENTRE LA C/ JUAN VAN HALEN Y AVDA. DE LA DEHESA</t>
  </si>
  <si>
    <t>GEA 21, S.L.</t>
  </si>
  <si>
    <t>2 MESES</t>
  </si>
  <si>
    <t>INESCO, S.A.</t>
  </si>
  <si>
    <t>REORDENACION DEL TRÁFICO EN LA GLORIETA DE ACCESO AL PUENTE OUTARELO</t>
  </si>
  <si>
    <t>INGEMED, SLP</t>
  </si>
  <si>
    <t>ADECUACIÓN DE ACERAS EN C/ NUEVA</t>
  </si>
  <si>
    <t>BAT SPAIN, S.L.</t>
  </si>
  <si>
    <t>3 MESES</t>
  </si>
  <si>
    <t xml:space="preserve"> REFUERZO DE FIRME DE CALZADA EN DIVERSAS CALLES DEL MUNICIPIO</t>
  </si>
  <si>
    <t>ASFALTOS AUGUSTA, S.L.</t>
  </si>
  <si>
    <t>SUMINISTRO E INSTALACION DE LUMINARIAS LED PARA LA MEJORA DE LA EFICIENCIA ENERGÉTICA EN EL ALUMBRADO PÚBLICO DEL AYUNTAMIENTO DE TORRELODONES</t>
  </si>
  <si>
    <t>PROYECTO MEJORA PEATONAL AVDA COMUNIDAD DE MADRID ENTRE AVDA TORRELODONES HASTA PASEO PASCUAL SAORIN</t>
  </si>
  <si>
    <t>BAT SPAIN ARQUITECTURA, S.L.</t>
  </si>
  <si>
    <t>PROYECTO URBANIZACION C/ TRINI MUÑOZ</t>
  </si>
  <si>
    <t>D. RAÚL FERNÁNDEZ BARROSO, D. DANIEL FERNÁNDEZ PRADA Y D. JUAN GROS IGLESIAS</t>
  </si>
  <si>
    <t>REORDENACIÓN  DEL PARQUE SITUADO EN LA C/ NUEVA ESQUINA C/ HIGUERA</t>
  </si>
  <si>
    <t>D. DAVID BENITO MARTIN, D. DAVID DELGADO BAUDET, D. RAÚL CEBRIÁN AROCA Y D. CARLOS MARTÍN CALDERON</t>
  </si>
  <si>
    <t>21-ju-16</t>
  </si>
  <si>
    <t>PROVIRE, S.L.</t>
  </si>
  <si>
    <t>REMODELACIÓN DEL PAQUE JH</t>
  </si>
  <si>
    <t>KM0 ARQUITECTOS</t>
  </si>
  <si>
    <t>REMODELACIÓN DE LAS INSTALACIONES DE PRODUCCIÓN DE ENERGÍA TÉRMICA DEL POLIDEPORTIVO DE TORRELODONES</t>
  </si>
  <si>
    <t>EXELERIA</t>
  </si>
  <si>
    <t>PROYECTO DE URBANIZACION PARA LA REMODELACION DE LA C/ AGAPITO MARTINEZ</t>
  </si>
  <si>
    <t>Dª Elisa Cantó Nogués y D. Miguel Gutiérrez del Arroyo González</t>
  </si>
  <si>
    <t>ACONDICIONAMIENTO DE LA PLAZA DEL ARCA</t>
  </si>
  <si>
    <t>D. IGNACIO RODRÍGUEZ URGEL</t>
  </si>
  <si>
    <t>REFORMA SALA VERDE EN CEIPSO EL ENCINAR</t>
  </si>
  <si>
    <t>PICADO DE BLAS</t>
  </si>
  <si>
    <t xml:space="preserve">PACSA, </t>
  </si>
  <si>
    <t>PROYECTO DE ADECUACIÓN ALUMBRADO PÚBLICO DE LA URBANIZACIÓN EL GASCO</t>
  </si>
  <si>
    <t>COTA CERO, SLP</t>
  </si>
  <si>
    <t>D. JULIÁN DELGADO AYMAT</t>
  </si>
  <si>
    <t>ABIERTO</t>
  </si>
  <si>
    <t xml:space="preserve">KEBIRA SOLUCIONES INTEGRALES, </t>
  </si>
  <si>
    <t>D. MAURO DONCEL MARCHÁN</t>
  </si>
  <si>
    <t xml:space="preserve">TALHER, </t>
  </si>
  <si>
    <t xml:space="preserve">LABAMA INGENIERIA, S.L. </t>
  </si>
  <si>
    <t>OBRAS DE ACONDICIONAMIENTO DEL PARQUE FLORIDABLANCA</t>
  </si>
  <si>
    <t>PARQUE ARROYO VALERO</t>
  </si>
  <si>
    <t>ASFALTADO DE LAS CALLES JESUSA LARA, JUAN VAN HALEN Y PROFESOR ALONSO PARRA</t>
  </si>
  <si>
    <t>PISTA ATLETISMO MUNICIPAL 200M. AL AIRE LIBRE AVDA. DEHESA</t>
  </si>
  <si>
    <t>D. ANGEL HERNÁNDEZ PANDO</t>
  </si>
  <si>
    <t>5 MESES</t>
  </si>
  <si>
    <t>ASFALTADO CALLES JESUSA LARA, JUAN VAN HALEN Y PROFESOR ALONSO PARRA</t>
  </si>
  <si>
    <t>D. ANTONIO GARRIDO VILLA</t>
  </si>
  <si>
    <t>1 MES</t>
  </si>
  <si>
    <t>MEJORA DE LA ACCESIBILIDAD DE TRES EDIFICIOS MUNICIPALES</t>
  </si>
  <si>
    <t>D. LUIS DÁVILA DEL CERRO</t>
  </si>
  <si>
    <t>Contrato menor</t>
  </si>
  <si>
    <t>R29, S.L.</t>
  </si>
  <si>
    <t>SOTERRAMIENTO DE CONDUCCIONES AÉREAS DE ENERGÍA ELÉCTRICA EN LA URB. EL GASCO</t>
  </si>
  <si>
    <t>COTA CERO SLP</t>
  </si>
  <si>
    <t>Proced. Negociado</t>
  </si>
  <si>
    <t>ACONDICIONAMIENTO "JARDINES PÁRROCO FRANCISCO OYAMBURU"</t>
  </si>
  <si>
    <t>D. IGNACIO RODRIGUEZ URGEL</t>
  </si>
  <si>
    <t>PACSA SERVICIOS URBANOS Y DEL MEDIO NATURAL, S.L.</t>
  </si>
  <si>
    <t xml:space="preserve"> APARCAMIENTO EN SUPERFICIE EN POLIDEPORTIVO MUNICIPAL</t>
  </si>
  <si>
    <t>246.109.58</t>
  </si>
  <si>
    <t>ACTUACIONES MUNICIPALES 2016</t>
  </si>
  <si>
    <t>ATON ENERGY SOLUTIONS  Y 
COTA CERO, SLP</t>
  </si>
  <si>
    <t>BIOGESMA INNOVA, S.L.</t>
  </si>
  <si>
    <t>JARQUIL CONSTRUCCIÓN, S.A.</t>
  </si>
  <si>
    <t>4 MESES</t>
  </si>
  <si>
    <t>GESTIÓN Y EJECUCIÓN DE OBRA CIVIL, GYOCIVIL, S.A.</t>
  </si>
  <si>
    <t>ESSE SERVICIOS Y AVANZADOS DE ENERGÍA, S.L.</t>
  </si>
  <si>
    <t>CITELUM IBERICA,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</si>
</sst>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Tahoma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5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8" fontId="3" fillId="0" borderId="18" xfId="3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/>
    </xf>
    <xf numFmtId="15" fontId="3" fillId="0" borderId="9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/>
    <xf numFmtId="0" fontId="13" fillId="0" borderId="6" xfId="0" applyFont="1" applyBorder="1" applyAlignment="1">
      <alignment wrapText="1"/>
    </xf>
    <xf numFmtId="0" fontId="12" fillId="0" borderId="19" xfId="0" applyFont="1" applyBorder="1"/>
    <xf numFmtId="15" fontId="13" fillId="0" borderId="6" xfId="0" applyNumberFormat="1" applyFont="1" applyBorder="1" applyAlignment="1">
      <alignment horizontal="center" vertical="center"/>
    </xf>
    <xf numFmtId="43" fontId="13" fillId="0" borderId="6" xfId="4" applyFont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15" fontId="3" fillId="0" borderId="15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43" fontId="13" fillId="0" borderId="7" xfId="4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3" fillId="0" borderId="8" xfId="4" applyFont="1" applyBorder="1" applyAlignment="1">
      <alignment horizontal="left" vertical="center"/>
    </xf>
    <xf numFmtId="43" fontId="13" fillId="0" borderId="9" xfId="4" applyFont="1" applyBorder="1" applyAlignment="1">
      <alignment horizontal="left" vertical="center"/>
    </xf>
    <xf numFmtId="43" fontId="13" fillId="0" borderId="7" xfId="4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2" fillId="0" borderId="11" xfId="2" applyBorder="1" applyAlignment="1">
      <alignment horizontal="center" vertical="center" wrapText="1"/>
    </xf>
    <xf numFmtId="0" fontId="2" fillId="0" borderId="12" xfId="2" applyBorder="1" applyAlignment="1">
      <alignment horizontal="center" vertical="center" wrapText="1"/>
    </xf>
  </cellXfs>
  <cellStyles count="5">
    <cellStyle name="Euro" xfId="3"/>
    <cellStyle name="Millares 2" xfId="4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0" zoomScaleNormal="70" workbookViewId="0">
      <selection activeCell="A10" sqref="A10"/>
    </sheetView>
  </sheetViews>
  <sheetFormatPr baseColWidth="10" defaultRowHeight="15" x14ac:dyDescent="0.25"/>
  <cols>
    <col min="1" max="1" width="144.28515625" customWidth="1"/>
    <col min="2" max="2" width="36.28515625" customWidth="1"/>
    <col min="3" max="3" width="15.85546875" customWidth="1"/>
    <col min="4" max="4" width="16.42578125" customWidth="1"/>
    <col min="5" max="5" width="27" customWidth="1"/>
    <col min="6" max="6" width="15.85546875" customWidth="1"/>
    <col min="7" max="7" width="25.85546875" customWidth="1"/>
    <col min="8" max="8" width="24.7109375" customWidth="1"/>
    <col min="9" max="9" width="16.28515625" customWidth="1"/>
    <col min="10" max="11" width="16.5703125" customWidth="1"/>
    <col min="12" max="12" width="18.28515625" customWidth="1"/>
    <col min="13" max="13" width="30.28515625" customWidth="1"/>
    <col min="14" max="14" width="22" customWidth="1"/>
  </cols>
  <sheetData>
    <row r="1" spans="1:14" ht="15.75" thickBot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9.25" thickTop="1" thickBot="1" x14ac:dyDescent="0.3">
      <c r="A2" s="59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44.25" thickTop="1" thickBot="1" x14ac:dyDescent="0.3">
      <c r="A3" s="9" t="s">
        <v>1</v>
      </c>
      <c r="B3" s="3" t="s">
        <v>2</v>
      </c>
      <c r="C3" s="62" t="s">
        <v>3</v>
      </c>
      <c r="D3" s="63"/>
      <c r="E3" s="64"/>
      <c r="F3" s="1" t="s">
        <v>4</v>
      </c>
      <c r="G3" s="1" t="s">
        <v>5</v>
      </c>
      <c r="H3" s="1" t="s">
        <v>6</v>
      </c>
      <c r="I3" s="3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10" t="s">
        <v>12</v>
      </c>
    </row>
    <row r="4" spans="1:14" ht="29.25" thickBot="1" x14ac:dyDescent="0.3">
      <c r="A4" s="42"/>
      <c r="B4" s="5"/>
      <c r="C4" s="6" t="s">
        <v>13</v>
      </c>
      <c r="D4" s="6" t="s">
        <v>14</v>
      </c>
      <c r="E4" s="6" t="s">
        <v>15</v>
      </c>
      <c r="F4" s="6"/>
      <c r="G4" s="6"/>
      <c r="H4" s="6"/>
      <c r="I4" s="6"/>
      <c r="J4" s="7"/>
      <c r="K4" s="7"/>
      <c r="L4" s="7"/>
      <c r="M4" s="7"/>
      <c r="N4" s="8"/>
    </row>
    <row r="5" spans="1:14" ht="37.5" thickTop="1" thickBot="1" x14ac:dyDescent="0.3">
      <c r="A5" s="11" t="s">
        <v>16</v>
      </c>
      <c r="B5" s="12" t="s">
        <v>17</v>
      </c>
      <c r="C5" s="55">
        <v>10418.1</v>
      </c>
      <c r="D5" s="56"/>
      <c r="E5" s="57"/>
      <c r="F5" s="13"/>
      <c r="G5" s="14">
        <v>42423</v>
      </c>
      <c r="H5" s="15">
        <v>190588.35</v>
      </c>
      <c r="I5" s="16" t="s">
        <v>50</v>
      </c>
      <c r="J5" s="14">
        <v>42562</v>
      </c>
      <c r="K5" s="17" t="s">
        <v>18</v>
      </c>
      <c r="L5" s="14">
        <v>42624</v>
      </c>
      <c r="M5" s="18" t="s">
        <v>19</v>
      </c>
      <c r="N5" s="19">
        <v>120718.66</v>
      </c>
    </row>
    <row r="6" spans="1:14" ht="29.25" customHeight="1" thickTop="1" thickBot="1" x14ac:dyDescent="0.3">
      <c r="A6" s="20" t="s">
        <v>20</v>
      </c>
      <c r="B6" s="21" t="s">
        <v>21</v>
      </c>
      <c r="C6" s="55"/>
      <c r="D6" s="56"/>
      <c r="E6" s="57"/>
      <c r="F6" s="13"/>
      <c r="G6" s="14">
        <v>42388</v>
      </c>
      <c r="H6" s="15">
        <v>158072.49</v>
      </c>
      <c r="I6" s="16"/>
      <c r="J6" s="14"/>
      <c r="K6" s="17"/>
      <c r="L6" s="14"/>
      <c r="M6" s="18"/>
      <c r="N6" s="19"/>
    </row>
    <row r="7" spans="1:14" ht="29.25" customHeight="1" thickTop="1" thickBot="1" x14ac:dyDescent="0.3">
      <c r="A7" s="20" t="s">
        <v>22</v>
      </c>
      <c r="B7" s="14" t="s">
        <v>23</v>
      </c>
      <c r="C7" s="55">
        <v>11349.8</v>
      </c>
      <c r="D7" s="56"/>
      <c r="E7" s="57"/>
      <c r="F7" s="35"/>
      <c r="G7" s="14">
        <v>42423</v>
      </c>
      <c r="H7" s="15">
        <v>222298.41</v>
      </c>
      <c r="I7" s="14" t="s">
        <v>50</v>
      </c>
      <c r="J7" s="14">
        <v>42551</v>
      </c>
      <c r="K7" s="14" t="s">
        <v>24</v>
      </c>
      <c r="L7" s="14">
        <v>42643</v>
      </c>
      <c r="M7" s="18" t="s">
        <v>19</v>
      </c>
      <c r="N7" s="19">
        <v>139914.60999999999</v>
      </c>
    </row>
    <row r="8" spans="1:14" ht="33" thickTop="1" thickBot="1" x14ac:dyDescent="0.3">
      <c r="A8" s="20" t="s">
        <v>25</v>
      </c>
      <c r="B8" s="34" t="s">
        <v>21</v>
      </c>
      <c r="C8" s="55">
        <v>8470</v>
      </c>
      <c r="D8" s="56"/>
      <c r="E8" s="57"/>
      <c r="F8" s="35"/>
      <c r="G8" s="14">
        <v>42395</v>
      </c>
      <c r="H8" s="15">
        <v>154849.07999999999</v>
      </c>
      <c r="I8" s="14" t="s">
        <v>50</v>
      </c>
      <c r="J8" s="14">
        <v>42520</v>
      </c>
      <c r="K8" s="14" t="s">
        <v>24</v>
      </c>
      <c r="L8" s="14">
        <v>42612</v>
      </c>
      <c r="M8" s="30" t="s">
        <v>26</v>
      </c>
      <c r="N8" s="19">
        <v>71753</v>
      </c>
    </row>
    <row r="9" spans="1:14" ht="37.5" thickTop="1" thickBot="1" x14ac:dyDescent="0.3">
      <c r="A9" s="20" t="s">
        <v>27</v>
      </c>
      <c r="B9" s="43" t="s">
        <v>77</v>
      </c>
      <c r="C9" s="35"/>
      <c r="D9" s="55">
        <v>10687.89</v>
      </c>
      <c r="E9" s="56"/>
      <c r="F9" s="35"/>
      <c r="G9" s="14">
        <v>42488</v>
      </c>
      <c r="H9" s="15">
        <v>311985.61</v>
      </c>
      <c r="I9" s="14" t="s">
        <v>50</v>
      </c>
      <c r="J9" s="44">
        <v>42628</v>
      </c>
      <c r="K9" s="14"/>
      <c r="L9" s="44">
        <v>42734</v>
      </c>
      <c r="M9" s="35" t="s">
        <v>78</v>
      </c>
      <c r="N9" s="19">
        <f>123788.67*1.21</f>
        <v>149784.29069999998</v>
      </c>
    </row>
    <row r="10" spans="1:14" ht="37.5" thickTop="1" thickBot="1" x14ac:dyDescent="0.3">
      <c r="A10" s="20" t="s">
        <v>28</v>
      </c>
      <c r="B10" s="21" t="s">
        <v>29</v>
      </c>
      <c r="C10" s="55">
        <v>12705</v>
      </c>
      <c r="D10" s="51"/>
      <c r="E10" s="58"/>
      <c r="F10" s="13"/>
      <c r="G10" s="14">
        <v>42488</v>
      </c>
      <c r="H10" s="15">
        <v>156403.49</v>
      </c>
      <c r="I10" s="16" t="s">
        <v>50</v>
      </c>
      <c r="J10" s="14">
        <v>42650</v>
      </c>
      <c r="K10" s="17" t="s">
        <v>24</v>
      </c>
      <c r="L10" s="14"/>
      <c r="M10" s="18" t="s">
        <v>79</v>
      </c>
      <c r="N10" s="19">
        <v>96764.43</v>
      </c>
    </row>
    <row r="11" spans="1:14" ht="64.5" thickTop="1" thickBot="1" x14ac:dyDescent="0.3">
      <c r="A11" s="20" t="s">
        <v>30</v>
      </c>
      <c r="B11" s="22" t="s">
        <v>31</v>
      </c>
      <c r="C11" s="23">
        <v>4719</v>
      </c>
      <c r="D11" s="55">
        <v>2843</v>
      </c>
      <c r="E11" s="51"/>
      <c r="F11" s="35"/>
      <c r="G11" s="14">
        <v>42494</v>
      </c>
      <c r="H11" s="15">
        <v>79184.740000000005</v>
      </c>
      <c r="I11" s="14"/>
      <c r="J11" s="14">
        <v>42723</v>
      </c>
      <c r="K11" s="14" t="s">
        <v>24</v>
      </c>
      <c r="L11" s="14"/>
      <c r="M11" s="18" t="s">
        <v>79</v>
      </c>
      <c r="N11" s="19">
        <v>52952.36</v>
      </c>
    </row>
    <row r="12" spans="1:14" ht="64.5" thickTop="1" thickBot="1" x14ac:dyDescent="0.3">
      <c r="A12" s="20" t="s">
        <v>32</v>
      </c>
      <c r="B12" s="21" t="s">
        <v>33</v>
      </c>
      <c r="C12" s="55">
        <v>11446.6</v>
      </c>
      <c r="D12" s="51"/>
      <c r="E12" s="58"/>
      <c r="F12" s="35"/>
      <c r="G12" s="14">
        <v>42451</v>
      </c>
      <c r="H12" s="15">
        <v>123831.4</v>
      </c>
      <c r="I12" s="14"/>
      <c r="J12" s="14" t="s">
        <v>34</v>
      </c>
      <c r="K12" s="14" t="s">
        <v>18</v>
      </c>
      <c r="L12" s="14">
        <v>42634</v>
      </c>
      <c r="M12" s="14" t="s">
        <v>35</v>
      </c>
      <c r="N12" s="24">
        <v>83163.199999999997</v>
      </c>
    </row>
    <row r="13" spans="1:14" ht="48.75" thickTop="1" thickBot="1" x14ac:dyDescent="0.3">
      <c r="A13" s="20" t="s">
        <v>36</v>
      </c>
      <c r="B13" s="21" t="s">
        <v>37</v>
      </c>
      <c r="C13" s="23">
        <v>8470</v>
      </c>
      <c r="D13" s="53">
        <f>7080*1.21</f>
        <v>8566.7999999999993</v>
      </c>
      <c r="E13" s="54"/>
      <c r="F13" s="37"/>
      <c r="G13" s="14">
        <v>42528</v>
      </c>
      <c r="H13" s="25">
        <v>309859.5</v>
      </c>
      <c r="I13" s="16" t="s">
        <v>50</v>
      </c>
      <c r="J13" s="14">
        <v>42646</v>
      </c>
      <c r="K13" s="14" t="s">
        <v>80</v>
      </c>
      <c r="L13" s="37"/>
      <c r="M13" s="43" t="s">
        <v>81</v>
      </c>
      <c r="N13" s="24">
        <v>271216.39</v>
      </c>
    </row>
    <row r="14" spans="1:14" ht="99.75" customHeight="1" thickTop="1" thickBot="1" x14ac:dyDescent="0.3">
      <c r="A14" s="20" t="s">
        <v>38</v>
      </c>
      <c r="B14" s="21" t="s">
        <v>39</v>
      </c>
      <c r="C14" s="23">
        <v>21538</v>
      </c>
      <c r="D14" s="53">
        <v>14641</v>
      </c>
      <c r="E14" s="54"/>
      <c r="F14" s="37"/>
      <c r="G14" s="14">
        <v>42572</v>
      </c>
      <c r="H14" s="25">
        <v>384537.77</v>
      </c>
      <c r="I14" s="16" t="s">
        <v>50</v>
      </c>
      <c r="J14" s="14">
        <v>42663</v>
      </c>
      <c r="K14" s="14" t="s">
        <v>24</v>
      </c>
      <c r="L14" s="37"/>
      <c r="M14" s="43" t="s">
        <v>82</v>
      </c>
      <c r="N14" s="24">
        <v>314479</v>
      </c>
    </row>
    <row r="15" spans="1:14" ht="48.75" thickTop="1" thickBot="1" x14ac:dyDescent="0.3">
      <c r="A15" s="20" t="s">
        <v>40</v>
      </c>
      <c r="B15" s="21" t="s">
        <v>41</v>
      </c>
      <c r="C15" s="23">
        <v>21659</v>
      </c>
      <c r="D15" s="23"/>
      <c r="E15" s="38"/>
      <c r="F15" s="38"/>
      <c r="G15" s="26">
        <v>42514</v>
      </c>
      <c r="H15" s="25">
        <v>598516.09</v>
      </c>
      <c r="I15" s="38"/>
      <c r="J15" s="38"/>
      <c r="K15" s="38"/>
      <c r="L15" s="38"/>
      <c r="M15" s="38"/>
      <c r="N15" s="38"/>
    </row>
    <row r="16" spans="1:14" ht="33" thickTop="1" thickBot="1" x14ac:dyDescent="0.3">
      <c r="A16" s="27" t="s">
        <v>42</v>
      </c>
      <c r="B16" s="28" t="s">
        <v>43</v>
      </c>
      <c r="C16" s="23">
        <f>8070.7+2962.69</f>
        <v>11033.39</v>
      </c>
      <c r="D16" s="39"/>
      <c r="E16" s="39"/>
      <c r="F16" s="39"/>
      <c r="G16" s="26">
        <v>42521</v>
      </c>
      <c r="H16" s="25">
        <f>80307.37*1.21</f>
        <v>97171.917699999991</v>
      </c>
      <c r="I16" s="39"/>
      <c r="J16" s="14">
        <v>42585</v>
      </c>
      <c r="K16" s="14" t="s">
        <v>24</v>
      </c>
      <c r="L16" s="14">
        <v>42677</v>
      </c>
      <c r="M16" s="14" t="s">
        <v>19</v>
      </c>
      <c r="N16" s="24">
        <v>79175.89</v>
      </c>
    </row>
    <row r="17" spans="1:14" ht="33.75" customHeight="1" thickTop="1" thickBot="1" x14ac:dyDescent="0.3">
      <c r="A17" s="29" t="s">
        <v>44</v>
      </c>
      <c r="B17" s="30" t="s">
        <v>45</v>
      </c>
      <c r="C17" s="23">
        <v>9250.4500000000007</v>
      </c>
      <c r="D17" s="37"/>
      <c r="E17" s="37"/>
      <c r="F17" s="37"/>
      <c r="G17" s="31">
        <v>42522</v>
      </c>
      <c r="H17" s="25">
        <f>82643.59*1.21</f>
        <v>99998.743899999987</v>
      </c>
      <c r="I17" s="37"/>
      <c r="J17" s="14">
        <v>42562</v>
      </c>
      <c r="K17" s="14" t="s">
        <v>18</v>
      </c>
      <c r="L17" s="14">
        <v>42624</v>
      </c>
      <c r="M17" s="14" t="s">
        <v>46</v>
      </c>
      <c r="N17" s="24">
        <v>96183.78</v>
      </c>
    </row>
    <row r="18" spans="1:14" ht="37.5" customHeight="1" thickTop="1" thickBot="1" x14ac:dyDescent="0.3">
      <c r="A18" s="29" t="s">
        <v>47</v>
      </c>
      <c r="B18" s="30" t="s">
        <v>48</v>
      </c>
      <c r="C18" s="23">
        <v>15754.2</v>
      </c>
      <c r="D18" s="37"/>
      <c r="E18" s="37"/>
      <c r="F18" s="37"/>
      <c r="G18" s="31">
        <v>42572</v>
      </c>
      <c r="H18" s="25">
        <v>669552.17000000004</v>
      </c>
      <c r="I18" s="16" t="s">
        <v>50</v>
      </c>
      <c r="J18" s="14">
        <v>42698</v>
      </c>
      <c r="K18" s="14" t="s">
        <v>24</v>
      </c>
      <c r="L18" s="37"/>
      <c r="M18" s="30" t="s">
        <v>83</v>
      </c>
      <c r="N18" s="24">
        <v>423618.63</v>
      </c>
    </row>
    <row r="19" spans="1:14" ht="33" thickTop="1" thickBot="1" x14ac:dyDescent="0.3">
      <c r="A19" s="29" t="s">
        <v>55</v>
      </c>
      <c r="B19" s="30" t="s">
        <v>49</v>
      </c>
      <c r="C19" s="45">
        <v>14520</v>
      </c>
      <c r="D19" s="46"/>
      <c r="E19" s="47"/>
      <c r="F19" s="37"/>
      <c r="G19" s="40">
        <v>42573</v>
      </c>
      <c r="H19" s="41">
        <v>194998.82</v>
      </c>
      <c r="I19" s="30" t="s">
        <v>50</v>
      </c>
      <c r="J19" s="30">
        <v>42706</v>
      </c>
      <c r="K19" s="30" t="s">
        <v>24</v>
      </c>
      <c r="L19" s="30"/>
      <c r="M19" s="30" t="s">
        <v>51</v>
      </c>
      <c r="N19" s="24">
        <v>194998.82</v>
      </c>
    </row>
    <row r="20" spans="1:14" ht="19.5" thickTop="1" thickBot="1" x14ac:dyDescent="0.3">
      <c r="A20" s="29" t="s">
        <v>56</v>
      </c>
      <c r="B20" s="30" t="s">
        <v>52</v>
      </c>
      <c r="C20" s="45">
        <v>18486.38</v>
      </c>
      <c r="D20" s="48"/>
      <c r="E20" s="49"/>
      <c r="F20" s="37"/>
      <c r="G20" s="40">
        <v>42563</v>
      </c>
      <c r="H20" s="41">
        <v>250000</v>
      </c>
      <c r="I20" s="30" t="s">
        <v>50</v>
      </c>
      <c r="J20" s="30">
        <v>42711</v>
      </c>
      <c r="K20" s="30" t="s">
        <v>24</v>
      </c>
      <c r="L20" s="30"/>
      <c r="M20" s="30" t="s">
        <v>53</v>
      </c>
      <c r="N20" s="24">
        <v>250000</v>
      </c>
    </row>
    <row r="21" spans="1:14" ht="19.5" thickTop="1" thickBot="1" x14ac:dyDescent="0.3">
      <c r="A21" s="29" t="s">
        <v>57</v>
      </c>
      <c r="B21" s="30" t="s">
        <v>54</v>
      </c>
      <c r="C21" s="45">
        <v>2722.5</v>
      </c>
      <c r="D21" s="48"/>
      <c r="E21" s="49"/>
      <c r="F21" s="37"/>
      <c r="G21" s="40">
        <v>42653</v>
      </c>
      <c r="H21" s="41">
        <v>60409.89</v>
      </c>
      <c r="I21" s="30"/>
      <c r="J21" s="30"/>
      <c r="K21" s="30"/>
      <c r="L21" s="30"/>
      <c r="M21" s="30"/>
      <c r="N21" s="41"/>
    </row>
    <row r="22" spans="1:14" ht="33" thickTop="1" thickBot="1" x14ac:dyDescent="0.3">
      <c r="A22" s="29" t="s">
        <v>58</v>
      </c>
      <c r="B22" s="30" t="s">
        <v>59</v>
      </c>
      <c r="C22" s="45">
        <v>14407.47</v>
      </c>
      <c r="D22" s="46"/>
      <c r="E22" s="47"/>
      <c r="F22" s="37"/>
      <c r="G22" s="40">
        <v>42682</v>
      </c>
      <c r="H22" s="41">
        <v>345698.5</v>
      </c>
      <c r="I22" s="30" t="s">
        <v>50</v>
      </c>
      <c r="J22" s="30"/>
      <c r="K22" s="30" t="s">
        <v>60</v>
      </c>
      <c r="L22" s="30"/>
      <c r="M22" s="30"/>
      <c r="N22" s="41"/>
    </row>
    <row r="23" spans="1:14" ht="19.5" thickTop="1" thickBot="1" x14ac:dyDescent="0.3">
      <c r="A23" s="29" t="s">
        <v>61</v>
      </c>
      <c r="B23" s="30" t="s">
        <v>62</v>
      </c>
      <c r="C23" s="45">
        <f>1260*1.21</f>
        <v>1524.6</v>
      </c>
      <c r="D23" s="48"/>
      <c r="E23" s="49"/>
      <c r="F23" s="37"/>
      <c r="G23" s="40">
        <v>42703</v>
      </c>
      <c r="H23" s="41">
        <v>60409.89</v>
      </c>
      <c r="I23" s="30"/>
      <c r="J23" s="30"/>
      <c r="K23" s="30" t="s">
        <v>63</v>
      </c>
      <c r="L23" s="30"/>
      <c r="M23" s="30"/>
      <c r="N23" s="41"/>
    </row>
    <row r="24" spans="1:14" ht="33" thickTop="1" thickBot="1" x14ac:dyDescent="0.3">
      <c r="A24" s="29" t="s">
        <v>64</v>
      </c>
      <c r="B24" s="30" t="s">
        <v>65</v>
      </c>
      <c r="C24" s="45">
        <v>6261.75</v>
      </c>
      <c r="D24" s="48"/>
      <c r="E24" s="49"/>
      <c r="F24" s="37"/>
      <c r="G24" s="40">
        <v>42682</v>
      </c>
      <c r="H24" s="41">
        <v>60292.5</v>
      </c>
      <c r="I24" s="30" t="s">
        <v>66</v>
      </c>
      <c r="J24" s="30">
        <v>42709</v>
      </c>
      <c r="K24" s="30" t="s">
        <v>24</v>
      </c>
      <c r="L24" s="30"/>
      <c r="M24" s="30" t="s">
        <v>67</v>
      </c>
      <c r="N24" s="24">
        <v>54900.87</v>
      </c>
    </row>
    <row r="25" spans="1:14" ht="33" thickTop="1" thickBot="1" x14ac:dyDescent="0.3">
      <c r="A25" s="29" t="s">
        <v>68</v>
      </c>
      <c r="B25" s="30" t="s">
        <v>69</v>
      </c>
      <c r="C25" s="45">
        <v>8976.84</v>
      </c>
      <c r="D25" s="46"/>
      <c r="E25" s="47"/>
      <c r="F25" s="37"/>
      <c r="G25" s="40">
        <v>42703</v>
      </c>
      <c r="H25" s="41">
        <v>199149.33</v>
      </c>
      <c r="I25" s="30" t="s">
        <v>70</v>
      </c>
      <c r="J25" s="30">
        <v>42765</v>
      </c>
      <c r="K25" s="30" t="s">
        <v>24</v>
      </c>
      <c r="L25" s="30"/>
      <c r="M25" s="30" t="s">
        <v>83</v>
      </c>
      <c r="N25" s="24">
        <v>187536.31</v>
      </c>
    </row>
    <row r="26" spans="1:14" ht="48.75" thickTop="1" thickBot="1" x14ac:dyDescent="0.3">
      <c r="A26" s="29" t="s">
        <v>71</v>
      </c>
      <c r="B26" s="30" t="s">
        <v>72</v>
      </c>
      <c r="C26" s="50">
        <v>6413</v>
      </c>
      <c r="D26" s="51"/>
      <c r="E26" s="52"/>
      <c r="F26" s="30"/>
      <c r="G26" s="30">
        <v>42699</v>
      </c>
      <c r="H26" s="41">
        <v>60489.23</v>
      </c>
      <c r="I26" s="30" t="s">
        <v>66</v>
      </c>
      <c r="J26" s="30">
        <v>42719</v>
      </c>
      <c r="K26" s="30" t="s">
        <v>24</v>
      </c>
      <c r="L26" s="30"/>
      <c r="M26" s="30" t="s">
        <v>73</v>
      </c>
      <c r="N26" s="24">
        <v>55414.19</v>
      </c>
    </row>
    <row r="27" spans="1:14" ht="33" thickTop="1" thickBot="1" x14ac:dyDescent="0.3">
      <c r="A27" s="29" t="s">
        <v>74</v>
      </c>
      <c r="B27" s="30" t="s">
        <v>72</v>
      </c>
      <c r="C27" s="32"/>
      <c r="D27" s="33"/>
      <c r="E27" s="41">
        <v>12320.58</v>
      </c>
      <c r="F27" s="36"/>
      <c r="G27" s="30">
        <v>42676</v>
      </c>
      <c r="H27" s="41" t="s">
        <v>75</v>
      </c>
      <c r="I27" s="30"/>
      <c r="J27" s="30"/>
      <c r="K27" s="30" t="s">
        <v>24</v>
      </c>
      <c r="L27" s="30"/>
      <c r="M27" s="30"/>
      <c r="N27" s="30"/>
    </row>
    <row r="28" spans="1:14" ht="15.75" thickTop="1" x14ac:dyDescent="0.25"/>
  </sheetData>
  <mergeCells count="20">
    <mergeCell ref="A2:N2"/>
    <mergeCell ref="C3:E3"/>
    <mergeCell ref="C5:E5"/>
    <mergeCell ref="C6:E6"/>
    <mergeCell ref="C7:E7"/>
    <mergeCell ref="C8:E8"/>
    <mergeCell ref="C10:E10"/>
    <mergeCell ref="C12:E12"/>
    <mergeCell ref="D9:E9"/>
    <mergeCell ref="D11:E11"/>
    <mergeCell ref="D13:E13"/>
    <mergeCell ref="D14:E14"/>
    <mergeCell ref="C19:E19"/>
    <mergeCell ref="C20:E20"/>
    <mergeCell ref="C21:E21"/>
    <mergeCell ref="C22:E22"/>
    <mergeCell ref="C23:E23"/>
    <mergeCell ref="C24:E24"/>
    <mergeCell ref="C25:E25"/>
    <mergeCell ref="C26:E26"/>
  </mergeCells>
  <pageMargins left="0.70866141732283472" right="0.19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matos</dc:creator>
  <cp:lastModifiedBy>port</cp:lastModifiedBy>
  <cp:lastPrinted>2017-02-06T08:14:21Z</cp:lastPrinted>
  <dcterms:created xsi:type="dcterms:W3CDTF">2017-02-06T08:03:25Z</dcterms:created>
  <dcterms:modified xsi:type="dcterms:W3CDTF">2018-09-22T16:00:33Z</dcterms:modified>
</cp:coreProperties>
</file>